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tommiller/Downloads/"/>
    </mc:Choice>
  </mc:AlternateContent>
  <xr:revisionPtr revIDLastSave="0" documentId="13_ncr:1_{989C2B4A-195F-4142-ACA5-93447275EA03}" xr6:coauthVersionLast="47" xr6:coauthVersionMax="47" xr10:uidLastSave="{00000000-0000-0000-0000-000000000000}"/>
  <bookViews>
    <workbookView xWindow="25300" yWindow="2280" windowWidth="24160" windowHeight="13580" xr2:uid="{00000000-000D-0000-FFFF-FFFF00000000}"/>
  </bookViews>
  <sheets>
    <sheet name="Calculator" sheetId="1" r:id="rId1"/>
    <sheet name="Assumptions" sheetId="2" r:id="rId2"/>
    <sheet name="Data" sheetId="3" r:id="rId3"/>
    <sheet name="nexs.app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6" i="2"/>
  <c r="B14" i="2"/>
  <c r="B15" i="2" s="1"/>
  <c r="B17" i="2" s="1"/>
  <c r="F15" i="1" s="1"/>
  <c r="F14" i="1"/>
  <c r="B27" i="3" l="1"/>
  <c r="B26" i="3"/>
  <c r="B25" i="3"/>
  <c r="B9" i="3"/>
  <c r="B6" i="3"/>
  <c r="B4" i="3"/>
  <c r="B24" i="3"/>
  <c r="B8" i="3"/>
  <c r="B7" i="3"/>
  <c r="B5" i="3"/>
  <c r="B3" i="3"/>
  <c r="B23" i="3"/>
  <c r="B22" i="3"/>
  <c r="B21" i="3"/>
  <c r="B20" i="3"/>
  <c r="B19" i="3"/>
  <c r="B18" i="3"/>
  <c r="B17" i="3"/>
  <c r="F17" i="1"/>
  <c r="F16" i="1"/>
  <c r="B11" i="3"/>
  <c r="B10" i="3"/>
  <c r="B16" i="3"/>
  <c r="B15" i="3"/>
  <c r="B14" i="3"/>
  <c r="B13" i="3"/>
  <c r="B12" i="3"/>
</calcChain>
</file>

<file path=xl/sharedStrings.xml><?xml version="1.0" encoding="utf-8"?>
<sst xmlns="http://schemas.openxmlformats.org/spreadsheetml/2006/main" count="103" uniqueCount="60">
  <si>
    <t>Solar Savings Estimator</t>
  </si>
  <si>
    <t>See what solar panels could save you.</t>
  </si>
  <si>
    <t>Monthly electric bill</t>
  </si>
  <si>
    <t>Sunshine where you live</t>
  </si>
  <si>
    <t>Sunny</t>
  </si>
  <si>
    <t>Average</t>
  </si>
  <si>
    <t>Cloudy</t>
  </si>
  <si>
    <t>System size (kW)</t>
  </si>
  <si>
    <t>System cost</t>
  </si>
  <si>
    <t>Savings per year</t>
  </si>
  <si>
    <t>Payback (years)</t>
  </si>
  <si>
    <t>Savings over 25 years</t>
  </si>
  <si>
    <t>Assumptions</t>
  </si>
  <si>
    <t>Electricity rate ($/kWh)</t>
  </si>
  <si>
    <t>Installed cost ($ per watt)</t>
  </si>
  <si>
    <t>Fixed install cost</t>
  </si>
  <si>
    <t>System efficiency</t>
  </si>
  <si>
    <t>Peak sun hours per day</t>
  </si>
  <si>
    <t>Calculations</t>
  </si>
  <si>
    <t>Sun hours used</t>
  </si>
  <si>
    <t>Yearly production (kWh)</t>
  </si>
  <si>
    <t>Yearly usage (kWh)</t>
  </si>
  <si>
    <t>Yearly savings</t>
  </si>
  <si>
    <t>Savings year by year [Net savings ($)]</t>
  </si>
  <si>
    <t>Year</t>
  </si>
  <si>
    <t>Net savings</t>
  </si>
  <si>
    <t># NExS app configuration - generated by the NExS Excel Add-in</t>
  </si>
  <si>
    <t/>
  </si>
  <si>
    <t># App type: Interactive Calculator</t>
  </si>
  <si>
    <t>app</t>
  </si>
  <si>
    <t>Solar Savings</t>
  </si>
  <si>
    <t>view</t>
  </si>
  <si>
    <t>Calculator!B2:F31</t>
  </si>
  <si>
    <t>name</t>
  </si>
  <si>
    <t>Main</t>
  </si>
  <si>
    <t>input</t>
  </si>
  <si>
    <t>F5</t>
  </si>
  <si>
    <t>radio</t>
  </si>
  <si>
    <t>C7:C9</t>
  </si>
  <si>
    <t>slider</t>
  </si>
  <si>
    <t>cell</t>
  </si>
  <si>
    <t>C11</t>
  </si>
  <si>
    <t>linkedCell</t>
  </si>
  <si>
    <t>F11</t>
  </si>
  <si>
    <t>min</t>
  </si>
  <si>
    <t>2</t>
  </si>
  <si>
    <t>max</t>
  </si>
  <si>
    <t>12</t>
  </si>
  <si>
    <t>step</t>
  </si>
  <si>
    <t>0.5</t>
  </si>
  <si>
    <t>chart</t>
  </si>
  <si>
    <t>B19:F31</t>
  </si>
  <si>
    <t>source</t>
  </si>
  <si>
    <t>Data!A1:B27</t>
  </si>
  <si>
    <t>type</t>
  </si>
  <si>
    <t>column</t>
  </si>
  <si>
    <t>legend</t>
  </si>
  <si>
    <t>none</t>
  </si>
  <si>
    <t>end</t>
  </si>
  <si>
    <r>
      <rPr>
        <b/>
        <sz val="24"/>
        <color theme="1"/>
        <rFont val="Calibri"/>
        <family val="2"/>
        <scheme val="minor"/>
      </rPr>
      <t xml:space="preserve">Please Note: </t>
    </r>
    <r>
      <rPr>
        <sz val="24"/>
        <color theme="1"/>
        <rFont val="Calibri"/>
        <family val="2"/>
        <scheme val="minor"/>
      </rPr>
      <t>This calculator is for demonstration purposes only.  It is not intended to be used for any actual savings calculation.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</si>
</sst>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&quot;●&quot;;;&quot;○&quot;"/>
    <numFmt numFmtId="166" formatCode="0.0"/>
    <numFmt numFmtId="167" formatCode="\$0.00"/>
  </numFmts>
  <fonts count="12" x14ac:knownFonts="1">
    <font>
      <sz val="11"/>
      <color theme="1"/>
      <name val="Calibri"/>
      <family val="2"/>
      <scheme val="minor"/>
    </font>
    <font>
      <b/>
      <sz val="20"/>
      <color rgb="FF1F2A44"/>
      <name val="Arial"/>
      <family val="2"/>
    </font>
    <font>
      <sz val="11"/>
      <color rgb="FF6B7280"/>
      <name val="Arial"/>
      <family val="2"/>
    </font>
    <font>
      <sz val="12"/>
      <color rgb="FF1F2A44"/>
      <name val="Arial"/>
      <family val="2"/>
    </font>
    <font>
      <sz val="11"/>
      <color rgb="FF1F2A44"/>
      <name val="Arial"/>
      <family val="2"/>
    </font>
    <font>
      <b/>
      <sz val="12"/>
      <color rgb="FF1F2A44"/>
      <name val="Arial"/>
      <family val="2"/>
    </font>
    <font>
      <b/>
      <sz val="12"/>
      <color rgb="FF15803D"/>
      <name val="Arial"/>
      <family val="2"/>
    </font>
    <font>
      <b/>
      <sz val="14"/>
      <color rgb="FF15803D"/>
      <name val="Arial"/>
      <family val="2"/>
    </font>
    <font>
      <b/>
      <sz val="14"/>
      <color rgb="FF1F2A44"/>
      <name val="Arial"/>
      <family val="2"/>
    </font>
    <font>
      <b/>
      <sz val="11"/>
      <color rgb="FF1F2A44"/>
      <name val="Arial"/>
      <family val="2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4FB"/>
      </patternFill>
    </fill>
  </fills>
  <borders count="11">
    <border>
      <left/>
      <right/>
      <top/>
      <bottom/>
      <diagonal/>
    </border>
    <border>
      <left style="thin">
        <color rgb="FFD6DCE4"/>
      </left>
      <right style="thin">
        <color rgb="FFD6DCE4"/>
      </right>
      <top style="thin">
        <color rgb="FFD6DCE4"/>
      </top>
      <bottom style="thin">
        <color rgb="FFD6DCE4"/>
      </bottom>
      <diagonal/>
    </border>
    <border>
      <left/>
      <right/>
      <top/>
      <bottom style="thin">
        <color rgb="FFD6DCE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164" fontId="5" fillId="2" borderId="1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6" fontId="5" fillId="2" borderId="1" xfId="0" applyNumberFormat="1" applyFont="1" applyFill="1" applyBorder="1" applyAlignment="1">
      <alignment horizontal="right"/>
    </xf>
    <xf numFmtId="0" fontId="0" fillId="0" borderId="2" xfId="0" applyBorder="1"/>
    <xf numFmtId="164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6" fillId="0" borderId="0" xfId="0" applyFont="1"/>
    <xf numFmtId="164" fontId="7" fillId="0" borderId="0" xfId="0" applyNumberFormat="1" applyFont="1" applyAlignment="1">
      <alignment horizontal="right"/>
    </xf>
    <xf numFmtId="0" fontId="8" fillId="0" borderId="0" xfId="0" applyFont="1"/>
    <xf numFmtId="167" fontId="4" fillId="0" borderId="0" xfId="0" applyNumberFormat="1" applyFont="1"/>
    <xf numFmtId="164" fontId="4" fillId="0" borderId="0" xfId="0" applyNumberFormat="1" applyFont="1"/>
    <xf numFmtId="9" fontId="4" fillId="0" borderId="0" xfId="0" applyNumberFormat="1" applyFont="1"/>
    <xf numFmtId="0" fontId="9" fillId="0" borderId="0" xfId="0" applyFont="1"/>
    <xf numFmtId="166" fontId="4" fillId="0" borderId="0" xfId="0" applyNumberFormat="1" applyFont="1"/>
    <xf numFmtId="3" fontId="4" fillId="0" borderId="0" xfId="0" applyNumberFormat="1" applyFont="1"/>
    <xf numFmtId="49" fontId="0" fillId="0" borderId="0" xfId="0" applyNumberFormat="1"/>
    <xf numFmtId="0" fontId="1" fillId="0" borderId="0" xfId="0" applyFont="1"/>
    <xf numFmtId="0" fontId="0" fillId="0" borderId="0" xfId="0"/>
    <xf numFmtId="0" fontId="2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8D1DE8-C8B9-42D3-BAA1-35A3A1BBA1AA}">
  <we:reference id="c8bfbf48-5919-48fc-a1fe-322ebcd1f4bd" version="1.0.3.1" store="developer" storeType="Registry"/>
  <we:alternateReferences/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7"/>
  <sheetViews>
    <sheetView tabSelected="1" zoomScaleNormal="100" workbookViewId="0">
      <selection activeCell="K17" sqref="K17"/>
    </sheetView>
  </sheetViews>
  <sheetFormatPr baseColWidth="10" defaultColWidth="8.83203125" defaultRowHeight="15" x14ac:dyDescent="0.2"/>
  <cols>
    <col min="1" max="1" width="3" customWidth="1"/>
    <col min="2" max="2" width="30" customWidth="1"/>
    <col min="3" max="3" width="5" customWidth="1"/>
    <col min="4" max="5" width="13" customWidth="1"/>
    <col min="6" max="6" width="16" customWidth="1"/>
    <col min="7" max="7" width="3" customWidth="1"/>
  </cols>
  <sheetData>
    <row r="2" spans="2:16" ht="34" customHeight="1" x14ac:dyDescent="0.25">
      <c r="B2" s="18" t="s">
        <v>0</v>
      </c>
      <c r="C2" s="19"/>
      <c r="D2" s="19"/>
      <c r="E2" s="19"/>
      <c r="F2" s="19"/>
    </row>
    <row r="3" spans="2:16" x14ac:dyDescent="0.2">
      <c r="B3" s="20" t="s">
        <v>1</v>
      </c>
      <c r="C3" s="19"/>
      <c r="D3" s="19"/>
      <c r="E3" s="19"/>
      <c r="F3" s="19"/>
    </row>
    <row r="4" spans="2:16" x14ac:dyDescent="0.2">
      <c r="J4" s="21" t="s">
        <v>59</v>
      </c>
      <c r="K4" s="22"/>
      <c r="L4" s="22"/>
      <c r="M4" s="22"/>
      <c r="N4" s="22"/>
      <c r="O4" s="22"/>
      <c r="P4" s="23"/>
    </row>
    <row r="5" spans="2:16" ht="16" x14ac:dyDescent="0.2">
      <c r="B5" s="1" t="s">
        <v>2</v>
      </c>
      <c r="F5" s="2">
        <v>180</v>
      </c>
      <c r="J5" s="24"/>
      <c r="K5" s="25"/>
      <c r="L5" s="25"/>
      <c r="M5" s="25"/>
      <c r="N5" s="25"/>
      <c r="O5" s="25"/>
      <c r="P5" s="26"/>
    </row>
    <row r="6" spans="2:16" x14ac:dyDescent="0.2">
      <c r="J6" s="24"/>
      <c r="K6" s="25"/>
      <c r="L6" s="25"/>
      <c r="M6" s="25"/>
      <c r="N6" s="25"/>
      <c r="O6" s="25"/>
      <c r="P6" s="26"/>
    </row>
    <row r="7" spans="2:16" ht="16" x14ac:dyDescent="0.2">
      <c r="B7" s="1" t="s">
        <v>3</v>
      </c>
      <c r="C7" s="3">
        <v>0</v>
      </c>
      <c r="D7" s="1" t="s">
        <v>4</v>
      </c>
      <c r="J7" s="24"/>
      <c r="K7" s="25"/>
      <c r="L7" s="25"/>
      <c r="M7" s="25"/>
      <c r="N7" s="25"/>
      <c r="O7" s="25"/>
      <c r="P7" s="26"/>
    </row>
    <row r="8" spans="2:16" ht="16" x14ac:dyDescent="0.2">
      <c r="C8" s="3">
        <v>1</v>
      </c>
      <c r="D8" s="1" t="s">
        <v>5</v>
      </c>
      <c r="J8" s="24"/>
      <c r="K8" s="25"/>
      <c r="L8" s="25"/>
      <c r="M8" s="25"/>
      <c r="N8" s="25"/>
      <c r="O8" s="25"/>
      <c r="P8" s="26"/>
    </row>
    <row r="9" spans="2:16" ht="16" x14ac:dyDescent="0.2">
      <c r="C9" s="3">
        <v>0</v>
      </c>
      <c r="D9" s="1" t="s">
        <v>6</v>
      </c>
      <c r="J9" s="24"/>
      <c r="K9" s="25"/>
      <c r="L9" s="25"/>
      <c r="M9" s="25"/>
      <c r="N9" s="25"/>
      <c r="O9" s="25"/>
      <c r="P9" s="26"/>
    </row>
    <row r="10" spans="2:16" x14ac:dyDescent="0.2">
      <c r="J10" s="24"/>
      <c r="K10" s="25"/>
      <c r="L10" s="25"/>
      <c r="M10" s="25"/>
      <c r="N10" s="25"/>
      <c r="O10" s="25"/>
      <c r="P10" s="26"/>
    </row>
    <row r="11" spans="2:16" ht="16" x14ac:dyDescent="0.2">
      <c r="B11" s="1" t="s">
        <v>7</v>
      </c>
      <c r="C11" s="19"/>
      <c r="D11" s="19"/>
      <c r="E11" s="19"/>
      <c r="F11" s="4">
        <v>6</v>
      </c>
      <c r="J11" s="24"/>
      <c r="K11" s="25"/>
      <c r="L11" s="25"/>
      <c r="M11" s="25"/>
      <c r="N11" s="25"/>
      <c r="O11" s="25"/>
      <c r="P11" s="26"/>
    </row>
    <row r="12" spans="2:16" x14ac:dyDescent="0.2">
      <c r="B12" s="5"/>
      <c r="C12" s="5"/>
      <c r="D12" s="5"/>
      <c r="E12" s="5"/>
      <c r="F12" s="5"/>
      <c r="J12" s="24"/>
      <c r="K12" s="25"/>
      <c r="L12" s="25"/>
      <c r="M12" s="25"/>
      <c r="N12" s="25"/>
      <c r="O12" s="25"/>
      <c r="P12" s="26"/>
    </row>
    <row r="13" spans="2:16" x14ac:dyDescent="0.2">
      <c r="J13" s="24"/>
      <c r="K13" s="25"/>
      <c r="L13" s="25"/>
      <c r="M13" s="25"/>
      <c r="N13" s="25"/>
      <c r="O13" s="25"/>
      <c r="P13" s="26"/>
    </row>
    <row r="14" spans="2:16" ht="16" x14ac:dyDescent="0.2">
      <c r="B14" s="1" t="s">
        <v>8</v>
      </c>
      <c r="F14" s="6">
        <f>Assumptions!B18</f>
        <v>16400</v>
      </c>
      <c r="J14" s="27"/>
      <c r="K14" s="28"/>
      <c r="L14" s="28"/>
      <c r="M14" s="28"/>
      <c r="N14" s="28"/>
      <c r="O14" s="28"/>
      <c r="P14" s="29"/>
    </row>
    <row r="15" spans="2:16" ht="16" x14ac:dyDescent="0.2">
      <c r="B15" s="1" t="s">
        <v>9</v>
      </c>
      <c r="F15" s="6">
        <f>Assumptions!B17</f>
        <v>1419.12</v>
      </c>
    </row>
    <row r="16" spans="2:16" ht="16" x14ac:dyDescent="0.2">
      <c r="B16" s="1" t="s">
        <v>10</v>
      </c>
      <c r="F16" s="7">
        <f>IF(F15&gt;0,F14/F15,"")</f>
        <v>11.556457522971984</v>
      </c>
    </row>
    <row r="17" spans="2:6" ht="22" customHeight="1" x14ac:dyDescent="0.2">
      <c r="B17" s="8" t="s">
        <v>11</v>
      </c>
      <c r="F17" s="9">
        <f>25*F15-F14</f>
        <v>19078</v>
      </c>
    </row>
  </sheetData>
  <mergeCells count="4">
    <mergeCell ref="B2:F2"/>
    <mergeCell ref="C11:E11"/>
    <mergeCell ref="B3:F3"/>
    <mergeCell ref="J4:P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/>
  </sheetViews>
  <sheetFormatPr baseColWidth="10" defaultColWidth="8.83203125" defaultRowHeight="15" x14ac:dyDescent="0.2"/>
  <cols>
    <col min="1" max="1" width="30" customWidth="1"/>
    <col min="2" max="2" width="14" customWidth="1"/>
  </cols>
  <sheetData>
    <row r="1" spans="1:2" ht="18" x14ac:dyDescent="0.2">
      <c r="A1" s="10" t="s">
        <v>12</v>
      </c>
    </row>
    <row r="3" spans="1:2" x14ac:dyDescent="0.2">
      <c r="A3" s="1" t="s">
        <v>13</v>
      </c>
      <c r="B3" s="11">
        <v>0.18</v>
      </c>
    </row>
    <row r="4" spans="1:2" x14ac:dyDescent="0.2">
      <c r="A4" s="1" t="s">
        <v>14</v>
      </c>
      <c r="B4" s="11">
        <v>2.4</v>
      </c>
    </row>
    <row r="5" spans="1:2" x14ac:dyDescent="0.2">
      <c r="A5" s="1" t="s">
        <v>15</v>
      </c>
      <c r="B5" s="12">
        <v>2000</v>
      </c>
    </row>
    <row r="6" spans="1:2" x14ac:dyDescent="0.2">
      <c r="A6" s="1" t="s">
        <v>16</v>
      </c>
      <c r="B6" s="13">
        <v>0.8</v>
      </c>
    </row>
    <row r="8" spans="1:2" x14ac:dyDescent="0.2">
      <c r="A8" s="14" t="s">
        <v>17</v>
      </c>
    </row>
    <row r="9" spans="1:2" x14ac:dyDescent="0.2">
      <c r="A9" s="1" t="s">
        <v>4</v>
      </c>
      <c r="B9" s="15">
        <v>5.5</v>
      </c>
    </row>
    <row r="10" spans="1:2" x14ac:dyDescent="0.2">
      <c r="A10" s="1" t="s">
        <v>5</v>
      </c>
      <c r="B10" s="15">
        <v>4.5</v>
      </c>
    </row>
    <row r="11" spans="1:2" x14ac:dyDescent="0.2">
      <c r="A11" s="1" t="s">
        <v>6</v>
      </c>
      <c r="B11" s="15">
        <v>3.5</v>
      </c>
    </row>
    <row r="13" spans="1:2" x14ac:dyDescent="0.2">
      <c r="A13" s="14" t="s">
        <v>18</v>
      </c>
    </row>
    <row r="14" spans="1:2" x14ac:dyDescent="0.2">
      <c r="A14" s="1" t="s">
        <v>19</v>
      </c>
      <c r="B14" s="15">
        <f>IF(Calculator!C7=1,B9,IF(Calculator!C9=1,B11,B10))</f>
        <v>4.5</v>
      </c>
    </row>
    <row r="15" spans="1:2" x14ac:dyDescent="0.2">
      <c r="A15" s="1" t="s">
        <v>20</v>
      </c>
      <c r="B15" s="16">
        <f>Calculator!F11*B14*365*B6</f>
        <v>7884</v>
      </c>
    </row>
    <row r="16" spans="1:2" x14ac:dyDescent="0.2">
      <c r="A16" s="1" t="s">
        <v>21</v>
      </c>
      <c r="B16" s="16">
        <f>Calculator!F5/B3*12</f>
        <v>12000</v>
      </c>
    </row>
    <row r="17" spans="1:2" x14ac:dyDescent="0.2">
      <c r="A17" s="1" t="s">
        <v>22</v>
      </c>
      <c r="B17" s="12">
        <f>MIN(B15,B16)*B3</f>
        <v>1419.12</v>
      </c>
    </row>
    <row r="18" spans="1:2" x14ac:dyDescent="0.2">
      <c r="A18" s="1" t="s">
        <v>8</v>
      </c>
      <c r="B18" s="12">
        <f>B5+Calculator!F11*1000*B4</f>
        <v>16400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B6" sqref="B6"/>
    </sheetView>
  </sheetViews>
  <sheetFormatPr baseColWidth="10" defaultColWidth="8.83203125" defaultRowHeight="15" x14ac:dyDescent="0.2"/>
  <cols>
    <col min="1" max="1" width="12" customWidth="1"/>
    <col min="2" max="2" width="16" customWidth="1"/>
  </cols>
  <sheetData>
    <row r="1" spans="1:2" x14ac:dyDescent="0.2">
      <c r="A1" s="1" t="s">
        <v>23</v>
      </c>
    </row>
    <row r="2" spans="1:2" x14ac:dyDescent="0.2">
      <c r="A2" s="1" t="s">
        <v>24</v>
      </c>
      <c r="B2" s="1" t="s">
        <v>25</v>
      </c>
    </row>
    <row r="3" spans="1:2" x14ac:dyDescent="0.2">
      <c r="A3" s="1">
        <v>1</v>
      </c>
      <c r="B3" s="12">
        <f>A3*Calculator!$F$15-Calculator!$F$14</f>
        <v>-14980.880000000001</v>
      </c>
    </row>
    <row r="4" spans="1:2" x14ac:dyDescent="0.2">
      <c r="A4" s="1">
        <v>2</v>
      </c>
      <c r="B4" s="12">
        <f>A4*Calculator!$F$15-Calculator!$F$14</f>
        <v>-13561.76</v>
      </c>
    </row>
    <row r="5" spans="1:2" x14ac:dyDescent="0.2">
      <c r="A5" s="1">
        <v>3</v>
      </c>
      <c r="B5" s="12">
        <f>A5*Calculator!$F$15-Calculator!$F$14</f>
        <v>-12142.64</v>
      </c>
    </row>
    <row r="6" spans="1:2" x14ac:dyDescent="0.2">
      <c r="A6" s="1">
        <v>4</v>
      </c>
      <c r="B6" s="12">
        <f>A6*Calculator!$F$15-Calculator!$F$14</f>
        <v>-10723.52</v>
      </c>
    </row>
    <row r="7" spans="1:2" x14ac:dyDescent="0.2">
      <c r="A7" s="1">
        <v>5</v>
      </c>
      <c r="B7" s="12">
        <f>A7*Calculator!$F$15-Calculator!$F$14</f>
        <v>-9304.4000000000015</v>
      </c>
    </row>
    <row r="8" spans="1:2" x14ac:dyDescent="0.2">
      <c r="A8" s="1">
        <v>6</v>
      </c>
      <c r="B8" s="12">
        <f>A8*Calculator!$F$15-Calculator!$F$14</f>
        <v>-7885.2800000000007</v>
      </c>
    </row>
    <row r="9" spans="1:2" x14ac:dyDescent="0.2">
      <c r="A9" s="1">
        <v>7</v>
      </c>
      <c r="B9" s="12">
        <f>A9*Calculator!$F$15-Calculator!$F$14</f>
        <v>-6466.16</v>
      </c>
    </row>
    <row r="10" spans="1:2" x14ac:dyDescent="0.2">
      <c r="A10" s="1">
        <v>8</v>
      </c>
      <c r="B10" s="12">
        <f>A10*Calculator!$F$15-Calculator!$F$14</f>
        <v>-5047.0400000000009</v>
      </c>
    </row>
    <row r="11" spans="1:2" x14ac:dyDescent="0.2">
      <c r="A11" s="1">
        <v>9</v>
      </c>
      <c r="B11" s="12">
        <f>A11*Calculator!$F$15-Calculator!$F$14</f>
        <v>-3627.9200000000019</v>
      </c>
    </row>
    <row r="12" spans="1:2" x14ac:dyDescent="0.2">
      <c r="A12" s="1">
        <v>10</v>
      </c>
      <c r="B12" s="12">
        <f>A12*Calculator!$F$15-Calculator!$F$14</f>
        <v>-2208.8000000000011</v>
      </c>
    </row>
    <row r="13" spans="1:2" x14ac:dyDescent="0.2">
      <c r="A13" s="1">
        <v>11</v>
      </c>
      <c r="B13" s="12">
        <f>A13*Calculator!$F$15-Calculator!$F$14</f>
        <v>-789.68000000000029</v>
      </c>
    </row>
    <row r="14" spans="1:2" x14ac:dyDescent="0.2">
      <c r="A14" s="1">
        <v>12</v>
      </c>
      <c r="B14" s="12">
        <f>A14*Calculator!$F$15-Calculator!$F$14</f>
        <v>629.43999999999869</v>
      </c>
    </row>
    <row r="15" spans="1:2" x14ac:dyDescent="0.2">
      <c r="A15" s="1">
        <v>13</v>
      </c>
      <c r="B15" s="12">
        <f>A15*Calculator!$F$15-Calculator!$F$14</f>
        <v>2048.5599999999977</v>
      </c>
    </row>
    <row r="16" spans="1:2" x14ac:dyDescent="0.2">
      <c r="A16" s="1">
        <v>14</v>
      </c>
      <c r="B16" s="12">
        <f>A16*Calculator!$F$15-Calculator!$F$14</f>
        <v>3467.6800000000003</v>
      </c>
    </row>
    <row r="17" spans="1:2" x14ac:dyDescent="0.2">
      <c r="A17" s="1">
        <v>15</v>
      </c>
      <c r="B17" s="12">
        <f>A17*Calculator!$F$15-Calculator!$F$14</f>
        <v>4886.7999999999993</v>
      </c>
    </row>
    <row r="18" spans="1:2" x14ac:dyDescent="0.2">
      <c r="A18" s="1">
        <v>16</v>
      </c>
      <c r="B18" s="12">
        <f>A18*Calculator!$F$15-Calculator!$F$14</f>
        <v>6305.9199999999983</v>
      </c>
    </row>
    <row r="19" spans="1:2" x14ac:dyDescent="0.2">
      <c r="A19" s="1">
        <v>17</v>
      </c>
      <c r="B19" s="12">
        <f>A19*Calculator!$F$15-Calculator!$F$14</f>
        <v>7725.0399999999972</v>
      </c>
    </row>
    <row r="20" spans="1:2" x14ac:dyDescent="0.2">
      <c r="A20" s="1">
        <v>18</v>
      </c>
      <c r="B20" s="12">
        <f>A20*Calculator!$F$15-Calculator!$F$14</f>
        <v>9144.1599999999962</v>
      </c>
    </row>
    <row r="21" spans="1:2" x14ac:dyDescent="0.2">
      <c r="A21" s="1">
        <v>19</v>
      </c>
      <c r="B21" s="12">
        <f>A21*Calculator!$F$15-Calculator!$F$14</f>
        <v>10563.279999999999</v>
      </c>
    </row>
    <row r="22" spans="1:2" x14ac:dyDescent="0.2">
      <c r="A22" s="1">
        <v>20</v>
      </c>
      <c r="B22" s="12">
        <f>A22*Calculator!$F$15-Calculator!$F$14</f>
        <v>11982.399999999998</v>
      </c>
    </row>
    <row r="23" spans="1:2" x14ac:dyDescent="0.2">
      <c r="A23" s="1">
        <v>21</v>
      </c>
      <c r="B23" s="12">
        <f>A23*Calculator!$F$15-Calculator!$F$14</f>
        <v>13401.519999999997</v>
      </c>
    </row>
    <row r="24" spans="1:2" x14ac:dyDescent="0.2">
      <c r="A24" s="1">
        <v>22</v>
      </c>
      <c r="B24" s="12">
        <f>A24*Calculator!$F$15-Calculator!$F$14</f>
        <v>14820.64</v>
      </c>
    </row>
    <row r="25" spans="1:2" x14ac:dyDescent="0.2">
      <c r="A25" s="1">
        <v>23</v>
      </c>
      <c r="B25" s="12">
        <f>A25*Calculator!$F$15-Calculator!$F$14</f>
        <v>16239.759999999998</v>
      </c>
    </row>
    <row r="26" spans="1:2" x14ac:dyDescent="0.2">
      <c r="A26" s="1">
        <v>24</v>
      </c>
      <c r="B26" s="12">
        <f>A26*Calculator!$F$15-Calculator!$F$14</f>
        <v>17658.879999999997</v>
      </c>
    </row>
    <row r="27" spans="1:2" x14ac:dyDescent="0.2">
      <c r="A27" s="1">
        <v>25</v>
      </c>
      <c r="B27" s="12">
        <f>A27*Calculator!$F$15-Calculator!$F$14</f>
        <v>19078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8474-DE03-4C25-91DA-3C0F481C7D83}">
  <dimension ref="A1:D18"/>
  <sheetViews>
    <sheetView workbookViewId="0"/>
  </sheetViews>
  <sheetFormatPr baseColWidth="10" defaultColWidth="8.83203125" defaultRowHeight="15" x14ac:dyDescent="0.2"/>
  <cols>
    <col min="1" max="1" width="57.5" bestFit="1" customWidth="1"/>
    <col min="2" max="2" width="16.5" bestFit="1" customWidth="1"/>
    <col min="3" max="3" width="10" bestFit="1" customWidth="1"/>
    <col min="4" max="4" width="11.6640625" bestFit="1" customWidth="1"/>
  </cols>
  <sheetData>
    <row r="1" spans="1:4" x14ac:dyDescent="0.2">
      <c r="A1" s="17" t="s">
        <v>26</v>
      </c>
      <c r="B1" s="17" t="s">
        <v>27</v>
      </c>
      <c r="C1" s="17" t="s">
        <v>27</v>
      </c>
      <c r="D1" s="17" t="s">
        <v>27</v>
      </c>
    </row>
    <row r="2" spans="1:4" x14ac:dyDescent="0.2">
      <c r="A2" s="17" t="s">
        <v>28</v>
      </c>
      <c r="B2" s="17" t="s">
        <v>27</v>
      </c>
      <c r="C2" s="17" t="s">
        <v>27</v>
      </c>
      <c r="D2" s="17" t="s">
        <v>27</v>
      </c>
    </row>
    <row r="3" spans="1:4" x14ac:dyDescent="0.2">
      <c r="A3" s="17" t="s">
        <v>29</v>
      </c>
      <c r="B3" s="17" t="s">
        <v>30</v>
      </c>
      <c r="C3" s="17" t="s">
        <v>27</v>
      </c>
      <c r="D3" s="17" t="s">
        <v>27</v>
      </c>
    </row>
    <row r="4" spans="1:4" x14ac:dyDescent="0.2">
      <c r="A4" s="17" t="s">
        <v>31</v>
      </c>
      <c r="B4" s="17" t="s">
        <v>32</v>
      </c>
      <c r="C4" s="17" t="s">
        <v>27</v>
      </c>
      <c r="D4" s="17" t="s">
        <v>27</v>
      </c>
    </row>
    <row r="5" spans="1:4" x14ac:dyDescent="0.2">
      <c r="A5" s="17" t="s">
        <v>27</v>
      </c>
      <c r="B5" s="17" t="s">
        <v>33</v>
      </c>
      <c r="C5" s="17" t="s">
        <v>34</v>
      </c>
      <c r="D5" s="17" t="s">
        <v>27</v>
      </c>
    </row>
    <row r="6" spans="1:4" x14ac:dyDescent="0.2">
      <c r="A6" s="17" t="s">
        <v>27</v>
      </c>
      <c r="B6" s="17" t="s">
        <v>35</v>
      </c>
      <c r="C6" s="17" t="s">
        <v>36</v>
      </c>
      <c r="D6" s="17" t="s">
        <v>27</v>
      </c>
    </row>
    <row r="7" spans="1:4" x14ac:dyDescent="0.2">
      <c r="A7" s="17" t="s">
        <v>27</v>
      </c>
      <c r="B7" s="17" t="s">
        <v>37</v>
      </c>
      <c r="C7" s="17" t="s">
        <v>38</v>
      </c>
      <c r="D7" s="17" t="s">
        <v>27</v>
      </c>
    </row>
    <row r="8" spans="1:4" x14ac:dyDescent="0.2">
      <c r="A8" s="17" t="s">
        <v>27</v>
      </c>
      <c r="B8" s="17" t="s">
        <v>39</v>
      </c>
      <c r="C8" s="17" t="s">
        <v>27</v>
      </c>
      <c r="D8" s="17" t="s">
        <v>27</v>
      </c>
    </row>
    <row r="9" spans="1:4" x14ac:dyDescent="0.2">
      <c r="A9" s="17" t="s">
        <v>27</v>
      </c>
      <c r="B9" s="17" t="s">
        <v>27</v>
      </c>
      <c r="C9" s="17" t="s">
        <v>40</v>
      </c>
      <c r="D9" s="17" t="s">
        <v>41</v>
      </c>
    </row>
    <row r="10" spans="1:4" x14ac:dyDescent="0.2">
      <c r="A10" s="17" t="s">
        <v>27</v>
      </c>
      <c r="B10" s="17" t="s">
        <v>27</v>
      </c>
      <c r="C10" s="17" t="s">
        <v>42</v>
      </c>
      <c r="D10" s="17" t="s">
        <v>43</v>
      </c>
    </row>
    <row r="11" spans="1:4" x14ac:dyDescent="0.2">
      <c r="A11" s="17" t="s">
        <v>27</v>
      </c>
      <c r="B11" s="17" t="s">
        <v>27</v>
      </c>
      <c r="C11" s="17" t="s">
        <v>44</v>
      </c>
      <c r="D11" s="17" t="s">
        <v>45</v>
      </c>
    </row>
    <row r="12" spans="1:4" x14ac:dyDescent="0.2">
      <c r="A12" s="17" t="s">
        <v>27</v>
      </c>
      <c r="B12" s="17" t="s">
        <v>27</v>
      </c>
      <c r="C12" s="17" t="s">
        <v>46</v>
      </c>
      <c r="D12" s="17" t="s">
        <v>47</v>
      </c>
    </row>
    <row r="13" spans="1:4" x14ac:dyDescent="0.2">
      <c r="A13" s="17" t="s">
        <v>27</v>
      </c>
      <c r="B13" s="17" t="s">
        <v>27</v>
      </c>
      <c r="C13" s="17" t="s">
        <v>48</v>
      </c>
      <c r="D13" s="17" t="s">
        <v>49</v>
      </c>
    </row>
    <row r="14" spans="1:4" x14ac:dyDescent="0.2">
      <c r="A14" s="17" t="s">
        <v>27</v>
      </c>
      <c r="B14" s="17" t="s">
        <v>50</v>
      </c>
      <c r="C14" s="17" t="s">
        <v>51</v>
      </c>
      <c r="D14" s="17" t="s">
        <v>27</v>
      </c>
    </row>
    <row r="15" spans="1:4" x14ac:dyDescent="0.2">
      <c r="A15" s="17" t="s">
        <v>27</v>
      </c>
      <c r="B15" s="17" t="s">
        <v>27</v>
      </c>
      <c r="C15" s="17" t="s">
        <v>52</v>
      </c>
      <c r="D15" s="17" t="s">
        <v>53</v>
      </c>
    </row>
    <row r="16" spans="1:4" x14ac:dyDescent="0.2">
      <c r="A16" s="17" t="s">
        <v>27</v>
      </c>
      <c r="B16" s="17" t="s">
        <v>27</v>
      </c>
      <c r="C16" s="17" t="s">
        <v>54</v>
      </c>
      <c r="D16" s="17" t="s">
        <v>55</v>
      </c>
    </row>
    <row r="17" spans="1:4" x14ac:dyDescent="0.2">
      <c r="A17" s="17" t="s">
        <v>27</v>
      </c>
      <c r="B17" s="17" t="s">
        <v>27</v>
      </c>
      <c r="C17" s="17" t="s">
        <v>56</v>
      </c>
      <c r="D17" s="17" t="s">
        <v>57</v>
      </c>
    </row>
    <row r="18" spans="1:4" x14ac:dyDescent="0.2">
      <c r="A18" s="17" t="s">
        <v>58</v>
      </c>
      <c r="B18" s="17" t="s">
        <v>27</v>
      </c>
      <c r="C18" s="17" t="s">
        <v>27</v>
      </c>
      <c r="D18" s="1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Assumptions</vt:lpstr>
      <vt:lpstr>Data</vt:lpstr>
      <vt:lpstr>nexs.app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Miller</cp:lastModifiedBy>
  <dcterms:created xsi:type="dcterms:W3CDTF">2026-10-09T02:56:02Z</dcterms:created>
  <dcterms:modified xsi:type="dcterms:W3CDTF">2026-10-09T16:43:05Z</dcterms:modified>
</cp:coreProperties>
</file>